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<sst xmlns="http://schemas.openxmlformats.org/spreadsheetml/2006/main" count="91" uniqueCount="91">
  <si>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1.1 Iindexado com conceito A1 (QUALIS)</t>
  </si>
  <si>
    <t>1.2 Indexado com conceito A2 (QUALIS)</t>
  </si>
  <si>
    <t>1.3 Indexado com conceito B1 (QUALIS)</t>
  </si>
  <si>
    <t>1.4 Indexado com conceito B2 (QUALIS)</t>
  </si>
  <si>
    <t>1.5 Indexado com conceito B3 (QUALIS)</t>
  </si>
  <si>
    <t>1.6 Indexado com conceito B4 (QUALIS)</t>
  </si>
  <si>
    <t>1.7 Indexado com conceito B5 (QUALIS)</t>
  </si>
  <si>
    <t>Comunicações em Eventos Científicos</t>
  </si>
  <si>
    <t>Livros com corpo editorial (com ISBN)</t>
  </si>
  <si>
    <t>11.3 Bolsa de iniciação científica através de convênios cadastrados na UCDB e com projeto de pesquisa cadastrado na PROPP, não contempladas no item anterior</t>
  </si>
  <si>
    <t>11.4 Doutorado</t>
  </si>
  <si>
    <t>11.5 Mestrado</t>
  </si>
  <si>
    <t>Co-orientações concluídas e aprovadas</t>
  </si>
  <si>
    <t>13.1 Qualificação interna à UCDB</t>
  </si>
  <si>
    <t>13.2 Qualificação externa à UCDB</t>
  </si>
  <si>
    <t>13.3 Examinadora interna à UCDB</t>
  </si>
  <si>
    <t>13.4 Examinadora  externa à UCDB</t>
  </si>
  <si>
    <t>14.1 Examinadora interna à  UCDB</t>
  </si>
  <si>
    <t>14.2 Examinadora externa à UCDB</t>
  </si>
  <si>
    <t>Professor com bolsa de produtividade em pesquisa - CNPq (no período em análise)</t>
  </si>
  <si>
    <t>Projeto de pesquisa com fomento externo - FUNDECT, FINEP, CNPq e outros (cadastrado na PROPP)</t>
  </si>
  <si>
    <t>Participação em exposição ou apresentação artística</t>
  </si>
  <si>
    <t>Organização de evento (como coordenador, máximo 3 em cada sub-item)</t>
  </si>
  <si>
    <t>PRODUÇÃO CIENTÍFICA, TECNOLÓGICA E ARTÍSTICA</t>
  </si>
  <si>
    <t>PARTE I – Produção Científica, Tecnológica e Artística</t>
  </si>
  <si>
    <t>Máx.</t>
  </si>
  <si>
    <t>Qtde</t>
  </si>
  <si>
    <t>Peso</t>
  </si>
  <si>
    <t>Total</t>
  </si>
  <si>
    <t>Somatório 1</t>
  </si>
  <si>
    <t>Parte II - Experiência Profissional</t>
  </si>
  <si>
    <t>Orientações concluídas e aprovadas</t>
  </si>
  <si>
    <t>Somatório 2</t>
  </si>
  <si>
    <t>PARTE III - Demais Atividades</t>
  </si>
  <si>
    <t>Somatório 3</t>
  </si>
  <si>
    <t>Sub-total 3 (= somatório 3 multiplicado por 0,1)</t>
  </si>
  <si>
    <t>Somatório produção = (sub1+sub2+sub3)</t>
  </si>
  <si>
    <t>Assinatura:</t>
  </si>
  <si>
    <t>Premiação científica Nacional ou Regional</t>
  </si>
  <si>
    <t>ANEXO A</t>
  </si>
  <si>
    <t>FICHA DE PONTUAÇÃO  DO CURRICULO LATTES</t>
  </si>
  <si>
    <t>6.2 Trabalhos completos em anais de eventos nacionais (máximo 2 por evento)</t>
  </si>
  <si>
    <r>
      <t xml:space="preserve">11.1 Monografia/Trabalho de final de curso de graduação </t>
    </r>
    <r>
      <rPr>
        <b/>
        <sz val="8"/>
        <color indexed="8"/>
        <rFont val="Arial"/>
        <family val="2"/>
      </rPr>
      <t>(maximo 10)</t>
    </r>
  </si>
  <si>
    <t>Área do conhecimento (CAPES, conforme Apêndice E):</t>
  </si>
  <si>
    <r>
      <t xml:space="preserve">1.8 Indexado com conceito C (QUALIS) </t>
    </r>
    <r>
      <rPr>
        <b/>
        <sz val="8"/>
        <color indexed="8"/>
        <rFont val="Arial"/>
        <family val="2"/>
      </rPr>
      <t>(máximo 2)</t>
    </r>
    <r>
      <rPr>
        <sz val="8"/>
        <color indexed="8"/>
        <rFont val="Arial"/>
        <family val="2"/>
      </rPr>
      <t xml:space="preserve"> e outras revistas com corpo consultivo não indexados pelo QUALIS</t>
    </r>
  </si>
  <si>
    <r>
      <t xml:space="preserve">Trabalhos de divulgação artistica em periódicos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</si>
  <si>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internacionais,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</si>
  <si>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</si>
  <si>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Prefácio, Posfácio, verbetes </t>
    </r>
    <r>
      <rPr>
        <b/>
        <sz val="8"/>
        <color indexed="8"/>
        <rFont val="Arial"/>
        <family val="2"/>
      </rPr>
      <t>(máximo 2)</t>
    </r>
  </si>
  <si>
    <r>
      <t>6.1 Trabalhos completos em anais de eventos internacionais</t>
    </r>
    <r>
      <rPr>
        <b/>
        <sz val="8"/>
        <color indexed="8"/>
        <rFont val="Arial"/>
        <family val="2"/>
      </rPr>
      <t xml:space="preserve"> (mínimo 5 páginas) (máximo 2 por evento)</t>
    </r>
  </si>
  <si>
    <r>
      <t xml:space="preserve">8.1 Livros publicados </t>
    </r>
    <r>
      <rPr>
        <b/>
        <sz val="8"/>
        <rFont val="Arial"/>
        <family val="2"/>
      </rPr>
      <t>(com um mínimo de 50 páginas)</t>
    </r>
  </si>
  <si>
    <r>
      <t xml:space="preserve">8.2 Capítulos de livros publicados </t>
    </r>
    <r>
      <rPr>
        <b/>
        <sz val="8"/>
        <color indexed="8"/>
        <rFont val="Arial"/>
        <family val="2"/>
      </rPr>
      <t>(máximo 2 capítulos por livro)</t>
    </r>
  </si>
  <si>
    <r>
      <t xml:space="preserve">8.3 Tradução de livros completos </t>
    </r>
    <r>
      <rPr>
        <b/>
        <sz val="8"/>
        <color indexed="8"/>
        <rFont val="Arial"/>
        <family val="2"/>
      </rPr>
      <t>(com um mínimo de 50 páginas)</t>
    </r>
  </si>
  <si>
    <r>
      <t xml:space="preserve">8.4 Tradução de capítulos de livros com corpo editorial </t>
    </r>
    <r>
      <rPr>
        <b/>
        <sz val="8"/>
        <color indexed="8"/>
        <rFont val="Arial"/>
        <family val="2"/>
      </rPr>
      <t>(máximo 2 capítulos por livro)</t>
    </r>
  </si>
  <si>
    <r>
      <t xml:space="preserve">Organização e editoração de livros e periódicos, com corpo editorial </t>
    </r>
    <r>
      <rPr>
        <b/>
        <sz val="8"/>
        <color indexed="8"/>
        <rFont val="Arial"/>
        <family val="2"/>
      </rPr>
      <t>(com um mínimo de 50 páginas)</t>
    </r>
  </si>
  <si>
    <r>
      <t xml:space="preserve">Confecção de mapas, cartas geográficas e maquetes (não integrantes de outro trabalho já pontuado neste edital e que estejam publicadas ou disponíveis na internet ou em outro meio de comunicação, ou que tenham sido apresentadas publicamente) </t>
    </r>
    <r>
      <rPr>
        <b/>
        <sz val="8"/>
        <color indexed="8"/>
        <rFont val="Arial"/>
        <family val="2"/>
      </rPr>
      <t>(máximo de 5)</t>
    </r>
  </si>
  <si>
    <r>
      <t xml:space="preserve">11.2 Iniciação Científica – PIBIC, PIVIC, PIBIT, CNPq-balcão, IC-Jr, PET ou equivalente, devidamente comprovada </t>
    </r>
    <r>
      <rPr>
        <b/>
        <sz val="8"/>
        <color indexed="8"/>
        <rFont val="Arial"/>
        <family val="2"/>
      </rPr>
      <t xml:space="preserve">(por período de orientação) </t>
    </r>
  </si>
  <si>
    <r>
      <t xml:space="preserve">Participação em bancas de Doutorado </t>
    </r>
    <r>
      <rPr>
        <b/>
        <sz val="8"/>
        <color indexed="8"/>
        <rFont val="Arial"/>
        <family val="2"/>
      </rPr>
      <t>(máximo 9)</t>
    </r>
  </si>
  <si>
    <r>
      <t xml:space="preserve">Participação em bancas de mestrado </t>
    </r>
    <r>
      <rPr>
        <b/>
        <sz val="8"/>
        <color indexed="8"/>
        <rFont val="Arial"/>
        <family val="2"/>
      </rPr>
      <t>(máximo 9)</t>
    </r>
  </si>
  <si>
    <t>Titulação</t>
  </si>
  <si>
    <r>
      <t xml:space="preserve">Filmes e vídeos de divulgação científica, com aval da Instituição ou Sociedade Científica </t>
    </r>
    <r>
      <rPr>
        <b/>
        <sz val="8"/>
        <color indexed="8"/>
        <rFont val="Arial"/>
        <family val="2"/>
      </rPr>
      <t>(máximo 5)</t>
    </r>
  </si>
  <si>
    <r>
      <t xml:space="preserve">Filmes e vídeos artísticos, com aval da Instituição ou Sociedade Cultural </t>
    </r>
    <r>
      <rPr>
        <b/>
        <sz val="8"/>
        <color indexed="8"/>
        <rFont val="Arial"/>
        <family val="2"/>
      </rPr>
      <t>(máximo 5)</t>
    </r>
  </si>
  <si>
    <r>
      <t xml:space="preserve">20.1 Internacional </t>
    </r>
    <r>
      <rPr>
        <b/>
        <sz val="8"/>
        <color indexed="8"/>
        <rFont val="Arial"/>
        <family val="2"/>
      </rPr>
      <t>(máximo 5)</t>
    </r>
  </si>
  <si>
    <r>
      <t xml:space="preserve">20.2 Nacional </t>
    </r>
    <r>
      <rPr>
        <b/>
        <sz val="8"/>
        <color indexed="8"/>
        <rFont val="Arial"/>
        <family val="2"/>
      </rPr>
      <t>(máximo 5)</t>
    </r>
  </si>
  <si>
    <r>
      <t xml:space="preserve">20.3 Local </t>
    </r>
    <r>
      <rPr>
        <b/>
        <sz val="8"/>
        <color indexed="8"/>
        <rFont val="Arial"/>
        <family val="2"/>
      </rPr>
      <t>(máximo 5)</t>
    </r>
  </si>
  <si>
    <r>
      <t xml:space="preserve">21.1 Internacional </t>
    </r>
    <r>
      <rPr>
        <b/>
        <sz val="8"/>
        <color indexed="8"/>
        <rFont val="Arial"/>
        <family val="2"/>
      </rPr>
      <t>(máximo 3)</t>
    </r>
  </si>
  <si>
    <r>
      <t xml:space="preserve">21.2 Nacional </t>
    </r>
    <r>
      <rPr>
        <b/>
        <sz val="8"/>
        <color indexed="8"/>
        <rFont val="Arial"/>
        <family val="2"/>
      </rPr>
      <t>(máximo 3)</t>
    </r>
  </si>
  <si>
    <r>
      <t xml:space="preserve">21.3 Local </t>
    </r>
    <r>
      <rPr>
        <b/>
        <sz val="8"/>
        <color indexed="8"/>
        <rFont val="Arial"/>
        <family val="2"/>
      </rPr>
      <t>(máximo 3)</t>
    </r>
  </si>
  <si>
    <r>
      <t xml:space="preserve">Produção de programa de rádio ou TV </t>
    </r>
    <r>
      <rPr>
        <b/>
        <sz val="8"/>
        <color indexed="8"/>
        <rFont val="Arial"/>
        <family val="2"/>
      </rPr>
      <t>(máximo 5)</t>
    </r>
  </si>
  <si>
    <t xml:space="preserve">            Declaro que as informações prestadas são verdadeiras.</t>
  </si>
  <si>
    <t xml:space="preserve">ÁREA DE ATUAÇÃO NA GRADUAÇÃO (conforme anexo C): </t>
  </si>
  <si>
    <t>Patente registrada de produtos/software/processos de registro junto ao INPI</t>
  </si>
  <si>
    <r>
      <t xml:space="preserve">12.1 Doutorado </t>
    </r>
    <r>
      <rPr>
        <b/>
        <sz val="8"/>
        <color indexed="8"/>
        <rFont val="Arial"/>
        <family val="2"/>
      </rPr>
      <t>(máximo 3)</t>
    </r>
  </si>
  <si>
    <r>
      <t xml:space="preserve">12.2 Mestrado </t>
    </r>
    <r>
      <rPr>
        <b/>
        <sz val="8"/>
        <color indexed="8"/>
        <rFont val="Arial"/>
        <family val="2"/>
      </rPr>
      <t>(máximo 3)</t>
    </r>
  </si>
  <si>
    <r>
      <t xml:space="preserve">Assessoria/Consultoria científica/Parecer ad hoc - Periódicos/CAPES/CNPq/outras </t>
    </r>
    <r>
      <rPr>
        <b/>
        <sz val="8"/>
        <color indexed="8"/>
        <rFont val="Arial"/>
        <family val="2"/>
      </rPr>
      <t>(máximo 5)</t>
    </r>
  </si>
  <si>
    <r>
      <t xml:space="preserve">11.6 Lato Sensu </t>
    </r>
    <r>
      <rPr>
        <b/>
        <sz val="8"/>
        <color indexed="8"/>
        <rFont val="Arial"/>
        <family val="2"/>
      </rPr>
      <t>(máximo 5)</t>
    </r>
  </si>
  <si>
    <t>Sub-total 1 (= somatório 1 multiplicado por 0,5)</t>
  </si>
  <si>
    <r>
      <t xml:space="preserve">6.3 Resumos expandidos publicados em evento internacional </t>
    </r>
    <r>
      <rPr>
        <b/>
        <sz val="8"/>
        <color indexed="8"/>
        <rFont val="Arial"/>
        <family val="2"/>
      </rPr>
      <t>(máximo 2 por evento)</t>
    </r>
  </si>
  <si>
    <r>
      <t xml:space="preserve">6.4 Resumos simples publicados em evento internacional </t>
    </r>
    <r>
      <rPr>
        <b/>
        <sz val="8"/>
        <color indexed="8"/>
        <rFont val="Arial"/>
        <family val="2"/>
      </rPr>
      <t>(máximo 2 por evento)</t>
    </r>
  </si>
  <si>
    <r>
      <t>6.5 Resumos expandidos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</si>
  <si>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r>
      <t>6.6 Resumos simples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</si>
  <si>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t>Sub-total 2 (= somatório 2 multiplicado por 0,4)</t>
  </si>
  <si>
    <t>17.1 Coordenador/Vice (pontuação por projeto)</t>
  </si>
  <si>
    <t>18.1 Doutorado</t>
  </si>
  <si>
    <t>18.2 Mestrado</t>
  </si>
  <si>
    <r>
      <t xml:space="preserve">17.2 Colaborador </t>
    </r>
    <r>
      <rPr>
        <b/>
        <sz val="8"/>
        <color indexed="8"/>
        <rFont val="Arial"/>
        <family val="2"/>
      </rPr>
      <t>(máximo 2)</t>
    </r>
  </si>
  <si>
    <t>DOCENTE:</t>
  </si>
  <si>
    <t>ÁREA NO WEBQUALIS UTILIZADA:</t>
  </si>
  <si>
    <t>FICHA DE PONTUAÇÃO DO CURRÍCULO - PROFESSOR PESQUISADOR - 2016</t>
  </si>
  <si>
    <r>
      <t xml:space="preserve">Artigos publicados, em periódicos científicos, conforme classificação no WEBQUALIS </t>
    </r>
    <r>
      <rPr>
        <u val="single"/>
        <sz val="10"/>
        <color indexed="12"/>
        <rFont val="Calibri"/>
        <family val="2"/>
      </rPr>
      <t>(http://qualis.capes.gov.br/webqualis/principal.seam)</t>
    </r>
  </si>
  <si>
    <r>
      <t>Data: __/__/</t>
    </r>
    <r>
      <rPr>
        <u val="single"/>
        <sz val="11"/>
        <color indexed="8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</si>
</sst>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name val="Arial"/>
      <family val="2"/>
    </font>
    <font>
      <u val="single"/>
      <sz val="15.95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5.95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9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>
        <color indexed="9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7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8" fillId="19" borderId="5" applyNumberFormat="0" applyAlignment="0" applyProtection="0"/>
    <xf numFmtId="17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8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0" borderId="10" xfId="0" applyFont="1" applyFill="1" applyBorder="1" applyAlignment="1" applyProtection="1">
      <alignment horizontal="center" vertical="center"/>
      <protection/>
    </xf>
    <xf numFmtId="178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11" xfId="0" applyFont="1" applyFill="1" applyBorder="1" applyAlignment="1" applyProtection="1">
      <alignment horizontal="center" vertical="center"/>
      <protection/>
    </xf>
    <xf numFmtId="178" fontId="2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3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178" fontId="2" fillId="3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8" fontId="4" fillId="0" borderId="16" xfId="0" applyNumberFormat="1" applyFont="1" applyBorder="1" applyAlignment="1" applyProtection="1">
      <alignment horizontal="center"/>
      <protection/>
    </xf>
    <xf numFmtId="0" fontId="5" fillId="31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178" fontId="4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0" borderId="28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178" fontId="4" fillId="0" borderId="29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178" fontId="4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178" fontId="5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32" borderId="35" xfId="0" applyNumberFormat="1" applyFont="1" applyFill="1" applyBorder="1" applyAlignment="1" applyProtection="1">
      <alignment horizontal="center" vertical="center"/>
      <protection/>
    </xf>
    <xf numFmtId="2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0" borderId="37" xfId="0" applyNumberFormat="1" applyFont="1" applyFill="1" applyBorder="1" applyAlignment="1" applyProtection="1">
      <alignment horizontal="left" vertical="center"/>
      <protection locked="0"/>
    </xf>
    <xf numFmtId="0" fontId="5" fillId="30" borderId="38" xfId="0" applyNumberFormat="1" applyFont="1" applyFill="1" applyBorder="1" applyAlignment="1" applyProtection="1">
      <alignment horizontal="left" vertical="center"/>
      <protection locked="0"/>
    </xf>
    <xf numFmtId="0" fontId="0" fillId="30" borderId="38" xfId="0" applyFill="1" applyBorder="1" applyAlignment="1" applyProtection="1">
      <alignment horizontal="left" vertical="center"/>
      <protection locked="0"/>
    </xf>
    <xf numFmtId="0" fontId="0" fillId="30" borderId="39" xfId="0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2" fillId="30" borderId="28" xfId="0" applyFont="1" applyFill="1" applyBorder="1" applyAlignment="1" applyProtection="1">
      <alignment/>
      <protection/>
    </xf>
    <xf numFmtId="0" fontId="0" fillId="30" borderId="28" xfId="0" applyFill="1" applyBorder="1" applyAlignment="1" applyProtection="1">
      <alignment/>
      <protection/>
    </xf>
    <xf numFmtId="0" fontId="6" fillId="30" borderId="28" xfId="0" applyFont="1" applyFill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" borderId="37" xfId="0" applyFont="1" applyFill="1" applyBorder="1" applyAlignment="1" applyProtection="1">
      <alignment horizontal="center"/>
      <protection/>
    </xf>
    <xf numFmtId="0" fontId="9" fillId="3" borderId="38" xfId="0" applyFont="1" applyFill="1" applyBorder="1" applyAlignment="1" applyProtection="1">
      <alignment horizontal="center"/>
      <protection/>
    </xf>
    <xf numFmtId="0" fontId="9" fillId="3" borderId="39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19" fillId="0" borderId="19" xfId="44" applyFont="1" applyFill="1" applyBorder="1" applyAlignment="1" applyProtection="1">
      <alignment wrapText="1"/>
      <protection locked="0"/>
    </xf>
    <xf numFmtId="0" fontId="18" fillId="0" borderId="40" xfId="44" applyFont="1" applyFill="1" applyBorder="1" applyAlignment="1" applyProtection="1">
      <alignment wrapText="1"/>
      <protection locked="0"/>
    </xf>
    <xf numFmtId="0" fontId="18" fillId="0" borderId="41" xfId="44" applyFont="1" applyFill="1" applyBorder="1" applyAlignment="1" applyProtection="1">
      <alignment wrapText="1"/>
      <protection locked="0"/>
    </xf>
    <xf numFmtId="0" fontId="13" fillId="33" borderId="37" xfId="0" applyFont="1" applyFill="1" applyBorder="1" applyAlignment="1" applyProtection="1">
      <alignment horizontal="center"/>
      <protection/>
    </xf>
    <xf numFmtId="0" fontId="11" fillId="33" borderId="38" xfId="0" applyFont="1" applyFill="1" applyBorder="1" applyAlignment="1" applyProtection="1">
      <alignment horizontal="center"/>
      <protection/>
    </xf>
    <xf numFmtId="0" fontId="11" fillId="33" borderId="39" xfId="0" applyFont="1" applyFill="1" applyBorder="1" applyAlignment="1" applyProtection="1">
      <alignment horizont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5" fillId="3" borderId="37" xfId="0" applyNumberFormat="1" applyFont="1" applyFill="1" applyBorder="1" applyAlignment="1" applyProtection="1">
      <alignment horizontal="center"/>
      <protection/>
    </xf>
    <xf numFmtId="0" fontId="2" fillId="3" borderId="38" xfId="0" applyNumberFormat="1" applyFont="1" applyFill="1" applyBorder="1" applyAlignment="1" applyProtection="1">
      <alignment horizontal="center"/>
      <protection/>
    </xf>
    <xf numFmtId="0" fontId="2" fillId="3" borderId="39" xfId="0" applyNumberFormat="1" applyFont="1" applyFill="1" applyBorder="1" applyAlignment="1" applyProtection="1">
      <alignment horizontal="center"/>
      <protection/>
    </xf>
    <xf numFmtId="0" fontId="5" fillId="32" borderId="53" xfId="0" applyNumberFormat="1" applyFont="1" applyFill="1" applyBorder="1" applyAlignment="1" applyProtection="1">
      <alignment horizontal="center" vertical="center"/>
      <protection/>
    </xf>
    <xf numFmtId="0" fontId="5" fillId="32" borderId="54" xfId="0" applyNumberFormat="1" applyFont="1" applyFill="1" applyBorder="1" applyAlignment="1" applyProtection="1">
      <alignment horizontal="center" vertical="center"/>
      <protection/>
    </xf>
    <xf numFmtId="0" fontId="0" fillId="32" borderId="54" xfId="0" applyFill="1" applyBorder="1" applyAlignment="1" applyProtection="1">
      <alignment horizontal="center" vertical="center"/>
      <protection/>
    </xf>
    <xf numFmtId="0" fontId="0" fillId="32" borderId="55" xfId="0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9" xfId="0" applyBorder="1" applyAlignment="1">
      <alignment horizontal="left"/>
    </xf>
    <xf numFmtId="0" fontId="8" fillId="0" borderId="60" xfId="0" applyFont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left"/>
      <protection locked="0"/>
    </xf>
    <xf numFmtId="0" fontId="4" fillId="30" borderId="28" xfId="0" applyFont="1" applyFill="1" applyBorder="1" applyAlignment="1" applyProtection="1">
      <alignment/>
      <protection/>
    </xf>
    <xf numFmtId="0" fontId="0" fillId="30" borderId="64" xfId="0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3B3B"/>
      <rgbColor rgb="006DFF6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5FF"/>
      <rgbColor rgb="00CC00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94</xdr:row>
      <xdr:rowOff>152400</xdr:rowOff>
    </xdr:from>
    <xdr:to>
      <xdr:col>1</xdr:col>
      <xdr:colOff>295275</xdr:colOff>
      <xdr:row>96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992630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alis.capes.gov.br/webqualis/principal.sea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116"/>
  <sheetViews>
    <sheetView tabSelected="1" zoomScale="145" zoomScaleNormal="145" zoomScaleSheetLayoutView="130" zoomScalePageLayoutView="0" workbookViewId="0" topLeftCell="A1">
      <selection activeCell="I13" sqref="I13"/>
    </sheetView>
  </sheetViews>
  <sheetFormatPr defaultColWidth="9.140625" defaultRowHeight="15"/>
  <cols>
    <col min="1" max="1" width="5.00390625" style="1" customWidth="1"/>
    <col min="2" max="2" width="4.421875" style="1" customWidth="1"/>
    <col min="3" max="3" width="59.7109375" style="2" bestFit="1" customWidth="1"/>
    <col min="4" max="4" width="5.00390625" style="3" hidden="1" customWidth="1"/>
    <col min="5" max="5" width="5.421875" style="3" customWidth="1"/>
    <col min="6" max="6" width="5.00390625" style="4" customWidth="1"/>
    <col min="7" max="7" width="7.00390625" style="3" customWidth="1"/>
    <col min="8" max="8" width="5.00390625" style="1" customWidth="1"/>
    <col min="9" max="16384" width="9.140625" style="1" customWidth="1"/>
  </cols>
  <sheetData>
    <row r="1" spans="1:8" ht="9" customHeight="1" thickBot="1">
      <c r="A1" s="40"/>
      <c r="B1" s="34"/>
      <c r="C1" s="35"/>
      <c r="D1" s="36"/>
      <c r="E1" s="36"/>
      <c r="F1" s="37"/>
      <c r="G1" s="36"/>
      <c r="H1" s="40"/>
    </row>
    <row r="2" spans="1:8" ht="18.75" thickBot="1">
      <c r="A2" s="41"/>
      <c r="B2" s="109" t="s">
        <v>39</v>
      </c>
      <c r="C2" s="110"/>
      <c r="D2" s="110"/>
      <c r="E2" s="110"/>
      <c r="F2" s="110"/>
      <c r="G2" s="111"/>
      <c r="H2" s="41"/>
    </row>
    <row r="3" spans="1:8" ht="9" customHeight="1" thickBot="1">
      <c r="A3" s="41"/>
      <c r="B3" s="19"/>
      <c r="C3" s="20"/>
      <c r="D3" s="21"/>
      <c r="E3" s="21"/>
      <c r="F3" s="22"/>
      <c r="G3" s="21"/>
      <c r="H3" s="41"/>
    </row>
    <row r="4" spans="1:8" ht="15.75" thickBot="1">
      <c r="A4" s="41"/>
      <c r="B4" s="130" t="s">
        <v>88</v>
      </c>
      <c r="C4" s="131"/>
      <c r="D4" s="131"/>
      <c r="E4" s="131"/>
      <c r="F4" s="131"/>
      <c r="G4" s="132"/>
      <c r="H4" s="41"/>
    </row>
    <row r="5" spans="1:8" ht="15" thickBot="1">
      <c r="A5" s="41"/>
      <c r="B5" s="45"/>
      <c r="C5" s="46"/>
      <c r="D5" s="47"/>
      <c r="E5" s="47"/>
      <c r="F5" s="48"/>
      <c r="G5" s="47"/>
      <c r="H5" s="41"/>
    </row>
    <row r="6" spans="1:8" ht="15" thickBot="1">
      <c r="A6" s="41"/>
      <c r="B6" s="133" t="s">
        <v>86</v>
      </c>
      <c r="C6" s="133"/>
      <c r="D6" s="133"/>
      <c r="E6" s="133"/>
      <c r="F6" s="133"/>
      <c r="G6" s="133"/>
      <c r="H6" s="41"/>
    </row>
    <row r="7" spans="1:8" ht="15" thickBot="1">
      <c r="A7" s="41"/>
      <c r="B7" s="49"/>
      <c r="C7" s="50"/>
      <c r="D7" s="51"/>
      <c r="E7" s="51"/>
      <c r="F7" s="52"/>
      <c r="G7" s="51"/>
      <c r="H7" s="41"/>
    </row>
    <row r="8" spans="1:8" ht="15" thickBot="1">
      <c r="A8" s="41"/>
      <c r="B8" s="133" t="s">
        <v>87</v>
      </c>
      <c r="C8" s="133"/>
      <c r="D8" s="133"/>
      <c r="E8" s="133"/>
      <c r="F8" s="133"/>
      <c r="G8" s="133"/>
      <c r="H8" s="41"/>
    </row>
    <row r="9" spans="1:8" ht="15" thickBot="1">
      <c r="A9" s="41"/>
      <c r="B9" s="51"/>
      <c r="C9" s="51"/>
      <c r="D9" s="51"/>
      <c r="E9" s="51"/>
      <c r="F9" s="51"/>
      <c r="G9" s="51"/>
      <c r="H9" s="41"/>
    </row>
    <row r="10" spans="1:8" ht="15" thickBot="1">
      <c r="A10" s="41"/>
      <c r="B10" s="133" t="s">
        <v>70</v>
      </c>
      <c r="C10" s="133"/>
      <c r="D10" s="133"/>
      <c r="E10" s="133"/>
      <c r="F10" s="133"/>
      <c r="G10" s="133"/>
      <c r="H10" s="41"/>
    </row>
    <row r="11" spans="1:8" ht="15" thickBot="1">
      <c r="A11" s="41"/>
      <c r="B11" s="53"/>
      <c r="C11" s="53"/>
      <c r="D11" s="53"/>
      <c r="E11" s="53"/>
      <c r="F11" s="53"/>
      <c r="G11" s="53"/>
      <c r="H11" s="41"/>
    </row>
    <row r="12" spans="1:8" ht="15.75" thickBot="1">
      <c r="A12" s="41"/>
      <c r="B12" s="112" t="s">
        <v>40</v>
      </c>
      <c r="C12" s="113"/>
      <c r="D12" s="113"/>
      <c r="E12" s="113"/>
      <c r="F12" s="113"/>
      <c r="G12" s="114"/>
      <c r="H12" s="41"/>
    </row>
    <row r="13" spans="1:8" ht="15.75" thickBot="1">
      <c r="A13" s="41"/>
      <c r="B13" s="118" t="s">
        <v>23</v>
      </c>
      <c r="C13" s="119"/>
      <c r="D13" s="120"/>
      <c r="E13" s="120"/>
      <c r="F13" s="120"/>
      <c r="G13" s="121"/>
      <c r="H13" s="41"/>
    </row>
    <row r="14" spans="1:8" ht="15.75" thickBot="1">
      <c r="A14" s="41"/>
      <c r="B14" s="77" t="s">
        <v>43</v>
      </c>
      <c r="C14" s="78"/>
      <c r="D14" s="79"/>
      <c r="E14" s="79"/>
      <c r="F14" s="79"/>
      <c r="G14" s="80"/>
      <c r="H14" s="41"/>
    </row>
    <row r="15" spans="1:8" ht="15" thickBot="1">
      <c r="A15" s="41"/>
      <c r="B15" s="115" t="s">
        <v>24</v>
      </c>
      <c r="C15" s="116"/>
      <c r="D15" s="116"/>
      <c r="E15" s="116"/>
      <c r="F15" s="116"/>
      <c r="G15" s="117"/>
      <c r="H15" s="41"/>
    </row>
    <row r="16" spans="1:8" ht="14.25">
      <c r="A16" s="41"/>
      <c r="B16" s="122"/>
      <c r="C16" s="123"/>
      <c r="D16" s="23" t="s">
        <v>25</v>
      </c>
      <c r="E16" s="24" t="s">
        <v>26</v>
      </c>
      <c r="F16" s="69" t="s">
        <v>27</v>
      </c>
      <c r="G16" s="25" t="s">
        <v>28</v>
      </c>
      <c r="H16" s="41"/>
    </row>
    <row r="17" spans="1:8" ht="42" customHeight="1">
      <c r="A17" s="41"/>
      <c r="B17" s="54">
        <v>1</v>
      </c>
      <c r="C17" s="106" t="s">
        <v>89</v>
      </c>
      <c r="D17" s="107"/>
      <c r="E17" s="107"/>
      <c r="F17" s="107"/>
      <c r="G17" s="108"/>
      <c r="H17" s="41"/>
    </row>
    <row r="18" spans="1:8" ht="14.25">
      <c r="A18" s="41"/>
      <c r="B18" s="26"/>
      <c r="C18" s="27" t="s">
        <v>0</v>
      </c>
      <c r="D18" s="9"/>
      <c r="E18" s="7"/>
      <c r="F18" s="10">
        <v>10</v>
      </c>
      <c r="G18" s="13">
        <f>E18*F18</f>
        <v>0</v>
      </c>
      <c r="H18" s="41"/>
    </row>
    <row r="19" spans="1:8" ht="14.25">
      <c r="A19" s="41"/>
      <c r="B19" s="26"/>
      <c r="C19" s="28" t="s">
        <v>1</v>
      </c>
      <c r="D19" s="9"/>
      <c r="E19" s="7"/>
      <c r="F19" s="10">
        <v>8.5</v>
      </c>
      <c r="G19" s="13">
        <f aca="true" t="shared" si="0" ref="G19:G24">E19*F19</f>
        <v>0</v>
      </c>
      <c r="H19" s="41"/>
    </row>
    <row r="20" spans="1:8" ht="14.25">
      <c r="A20" s="41"/>
      <c r="B20" s="26"/>
      <c r="C20" s="28" t="s">
        <v>2</v>
      </c>
      <c r="D20" s="9"/>
      <c r="E20" s="7"/>
      <c r="F20" s="10">
        <v>7</v>
      </c>
      <c r="G20" s="13">
        <f t="shared" si="0"/>
        <v>0</v>
      </c>
      <c r="H20" s="41"/>
    </row>
    <row r="21" spans="1:8" ht="14.25">
      <c r="A21" s="41"/>
      <c r="B21" s="26"/>
      <c r="C21" s="28" t="s">
        <v>3</v>
      </c>
      <c r="D21" s="9"/>
      <c r="E21" s="7"/>
      <c r="F21" s="10">
        <v>5.5</v>
      </c>
      <c r="G21" s="13">
        <f t="shared" si="0"/>
        <v>0</v>
      </c>
      <c r="H21" s="41"/>
    </row>
    <row r="22" spans="1:8" ht="14.25">
      <c r="A22" s="41"/>
      <c r="B22" s="26"/>
      <c r="C22" s="28" t="s">
        <v>4</v>
      </c>
      <c r="D22" s="9"/>
      <c r="E22" s="7"/>
      <c r="F22" s="10">
        <v>4</v>
      </c>
      <c r="G22" s="13">
        <f t="shared" si="0"/>
        <v>0</v>
      </c>
      <c r="H22" s="41"/>
    </row>
    <row r="23" spans="1:8" ht="14.25">
      <c r="A23" s="41"/>
      <c r="B23" s="26"/>
      <c r="C23" s="28" t="s">
        <v>5</v>
      </c>
      <c r="D23" s="9"/>
      <c r="E23" s="7"/>
      <c r="F23" s="10">
        <v>2.5</v>
      </c>
      <c r="G23" s="13">
        <f t="shared" si="0"/>
        <v>0</v>
      </c>
      <c r="H23" s="41"/>
    </row>
    <row r="24" spans="1:8" ht="14.25">
      <c r="A24" s="41"/>
      <c r="B24" s="26"/>
      <c r="C24" s="28" t="s">
        <v>6</v>
      </c>
      <c r="D24" s="9"/>
      <c r="E24" s="7"/>
      <c r="F24" s="10">
        <v>2</v>
      </c>
      <c r="G24" s="13">
        <f t="shared" si="0"/>
        <v>0</v>
      </c>
      <c r="H24" s="41"/>
    </row>
    <row r="25" spans="1:8" ht="22.5">
      <c r="A25" s="41"/>
      <c r="B25" s="26"/>
      <c r="C25" s="29" t="s">
        <v>44</v>
      </c>
      <c r="D25" s="9">
        <v>2</v>
      </c>
      <c r="E25" s="7"/>
      <c r="F25" s="10">
        <v>1</v>
      </c>
      <c r="G25" s="13">
        <f>IF((E25&gt;=2),(2*F25),(E25*F25))</f>
        <v>0</v>
      </c>
      <c r="H25" s="41"/>
    </row>
    <row r="26" spans="1:8" ht="14.25">
      <c r="A26" s="41"/>
      <c r="B26" s="54">
        <v>2</v>
      </c>
      <c r="C26" s="28" t="s">
        <v>45</v>
      </c>
      <c r="D26" s="9">
        <v>2</v>
      </c>
      <c r="E26" s="7"/>
      <c r="F26" s="10">
        <v>2</v>
      </c>
      <c r="G26" s="13">
        <f>IF((E26&gt;=2),(2*F26),(E26*F26))</f>
        <v>0</v>
      </c>
      <c r="H26" s="41"/>
    </row>
    <row r="27" spans="1:8" ht="22.5">
      <c r="A27" s="41"/>
      <c r="B27" s="55">
        <v>3</v>
      </c>
      <c r="C27" s="56" t="s">
        <v>46</v>
      </c>
      <c r="D27" s="9">
        <v>2</v>
      </c>
      <c r="E27" s="7"/>
      <c r="F27" s="10">
        <v>2</v>
      </c>
      <c r="G27" s="13">
        <f>IF((E27&gt;=2),(2*F27),(E27*F27))</f>
        <v>0</v>
      </c>
      <c r="H27" s="41"/>
    </row>
    <row r="28" spans="1:8" ht="22.5">
      <c r="A28" s="41"/>
      <c r="B28" s="54">
        <v>4</v>
      </c>
      <c r="C28" s="29" t="s">
        <v>47</v>
      </c>
      <c r="D28" s="9">
        <v>2</v>
      </c>
      <c r="E28" s="7"/>
      <c r="F28" s="10">
        <v>1</v>
      </c>
      <c r="G28" s="13">
        <f>IF((E28&gt;=2),(2*F28),(E28*F28))</f>
        <v>0</v>
      </c>
      <c r="H28" s="41"/>
    </row>
    <row r="29" spans="1:8" ht="14.25">
      <c r="A29" s="41"/>
      <c r="B29" s="55">
        <v>5</v>
      </c>
      <c r="C29" s="57" t="s">
        <v>48</v>
      </c>
      <c r="D29" s="9">
        <v>2</v>
      </c>
      <c r="E29" s="7"/>
      <c r="F29" s="10">
        <v>1</v>
      </c>
      <c r="G29" s="13">
        <f>IF((E29&gt;=2),(2*F29),(E29*F29))</f>
        <v>0</v>
      </c>
      <c r="H29" s="41"/>
    </row>
    <row r="30" spans="1:8" ht="15">
      <c r="A30" s="41"/>
      <c r="B30" s="54">
        <v>6</v>
      </c>
      <c r="C30" s="124" t="s">
        <v>7</v>
      </c>
      <c r="D30" s="97"/>
      <c r="E30" s="97"/>
      <c r="F30" s="97"/>
      <c r="G30" s="98"/>
      <c r="H30" s="41"/>
    </row>
    <row r="31" spans="1:8" ht="22.5">
      <c r="A31" s="41"/>
      <c r="B31" s="26"/>
      <c r="C31" s="29" t="s">
        <v>49</v>
      </c>
      <c r="D31" s="9"/>
      <c r="E31" s="7"/>
      <c r="F31" s="10">
        <v>2</v>
      </c>
      <c r="G31" s="13">
        <f aca="true" t="shared" si="1" ref="G31:G37">E31*F31</f>
        <v>0</v>
      </c>
      <c r="H31" s="41"/>
    </row>
    <row r="32" spans="1:8" ht="14.25">
      <c r="A32" s="41"/>
      <c r="B32" s="26"/>
      <c r="C32" s="29" t="s">
        <v>41</v>
      </c>
      <c r="D32" s="9"/>
      <c r="E32" s="7"/>
      <c r="F32" s="10">
        <v>1.5</v>
      </c>
      <c r="G32" s="13">
        <f t="shared" si="1"/>
        <v>0</v>
      </c>
      <c r="H32" s="41"/>
    </row>
    <row r="33" spans="1:8" ht="22.5">
      <c r="A33" s="41"/>
      <c r="B33" s="26"/>
      <c r="C33" s="29" t="s">
        <v>77</v>
      </c>
      <c r="D33" s="9"/>
      <c r="E33" s="7"/>
      <c r="F33" s="10">
        <v>1</v>
      </c>
      <c r="G33" s="13">
        <f t="shared" si="1"/>
        <v>0</v>
      </c>
      <c r="H33" s="41"/>
    </row>
    <row r="34" spans="1:8" ht="22.5">
      <c r="A34" s="41"/>
      <c r="B34" s="26"/>
      <c r="C34" s="29" t="s">
        <v>78</v>
      </c>
      <c r="D34" s="9"/>
      <c r="E34" s="7"/>
      <c r="F34" s="10">
        <v>0.5</v>
      </c>
      <c r="G34" s="13">
        <f t="shared" si="1"/>
        <v>0</v>
      </c>
      <c r="H34" s="41"/>
    </row>
    <row r="35" spans="1:8" ht="22.5">
      <c r="A35" s="41"/>
      <c r="B35" s="26"/>
      <c r="C35" s="29" t="s">
        <v>79</v>
      </c>
      <c r="D35" s="9"/>
      <c r="E35" s="7"/>
      <c r="F35" s="10">
        <v>0.5</v>
      </c>
      <c r="G35" s="13">
        <f t="shared" si="1"/>
        <v>0</v>
      </c>
      <c r="H35" s="41"/>
    </row>
    <row r="36" spans="1:8" ht="14.25">
      <c r="A36" s="41"/>
      <c r="B36" s="26"/>
      <c r="C36" s="29" t="s">
        <v>80</v>
      </c>
      <c r="D36" s="9"/>
      <c r="E36" s="7"/>
      <c r="F36" s="73">
        <v>0.25</v>
      </c>
      <c r="G36" s="13">
        <f t="shared" si="1"/>
        <v>0</v>
      </c>
      <c r="H36" s="41"/>
    </row>
    <row r="37" spans="1:8" ht="14.25">
      <c r="A37" s="41"/>
      <c r="B37" s="54">
        <v>7</v>
      </c>
      <c r="C37" s="29" t="s">
        <v>71</v>
      </c>
      <c r="D37" s="9"/>
      <c r="E37" s="7"/>
      <c r="F37" s="10">
        <v>10</v>
      </c>
      <c r="G37" s="13">
        <f t="shared" si="1"/>
        <v>0</v>
      </c>
      <c r="H37" s="41"/>
    </row>
    <row r="38" spans="1:8" ht="15">
      <c r="A38" s="41"/>
      <c r="B38" s="55">
        <v>8</v>
      </c>
      <c r="C38" s="99" t="s">
        <v>8</v>
      </c>
      <c r="D38" s="97"/>
      <c r="E38" s="97"/>
      <c r="F38" s="97"/>
      <c r="G38" s="98"/>
      <c r="H38" s="41"/>
    </row>
    <row r="39" spans="1:8" ht="14.25">
      <c r="A39" s="41"/>
      <c r="B39" s="26"/>
      <c r="C39" s="30" t="s">
        <v>50</v>
      </c>
      <c r="D39" s="9"/>
      <c r="E39" s="7"/>
      <c r="F39" s="10">
        <v>10</v>
      </c>
      <c r="G39" s="13">
        <f>E39*F39</f>
        <v>0</v>
      </c>
      <c r="H39" s="41"/>
    </row>
    <row r="40" spans="1:8" ht="14.25">
      <c r="A40" s="41"/>
      <c r="B40" s="26"/>
      <c r="C40" s="29" t="s">
        <v>51</v>
      </c>
      <c r="D40" s="9"/>
      <c r="E40" s="7"/>
      <c r="F40" s="10">
        <v>4</v>
      </c>
      <c r="G40" s="13">
        <f>E40*F40</f>
        <v>0</v>
      </c>
      <c r="H40" s="41"/>
    </row>
    <row r="41" spans="1:8" ht="14.25">
      <c r="A41" s="41"/>
      <c r="B41" s="26"/>
      <c r="C41" s="29" t="s">
        <v>52</v>
      </c>
      <c r="D41" s="9"/>
      <c r="E41" s="7"/>
      <c r="F41" s="10">
        <v>5</v>
      </c>
      <c r="G41" s="13">
        <f>E41*F41</f>
        <v>0</v>
      </c>
      <c r="H41" s="41"/>
    </row>
    <row r="42" spans="1:8" ht="22.5">
      <c r="A42" s="41"/>
      <c r="B42" s="26"/>
      <c r="C42" s="29" t="s">
        <v>53</v>
      </c>
      <c r="D42" s="9"/>
      <c r="E42" s="7"/>
      <c r="F42" s="10">
        <v>2</v>
      </c>
      <c r="G42" s="13">
        <f>E42*F42</f>
        <v>0</v>
      </c>
      <c r="H42" s="41"/>
    </row>
    <row r="43" spans="1:8" ht="22.5">
      <c r="A43" s="41"/>
      <c r="B43" s="54">
        <v>9</v>
      </c>
      <c r="C43" s="29" t="s">
        <v>54</v>
      </c>
      <c r="D43" s="9"/>
      <c r="E43" s="7"/>
      <c r="F43" s="10">
        <v>5</v>
      </c>
      <c r="G43" s="13">
        <f>E43*F43</f>
        <v>0</v>
      </c>
      <c r="H43" s="41"/>
    </row>
    <row r="44" spans="1:8" ht="45.75" thickBot="1">
      <c r="A44" s="41"/>
      <c r="B44" s="58">
        <v>10</v>
      </c>
      <c r="C44" s="59" t="s">
        <v>55</v>
      </c>
      <c r="D44" s="16">
        <v>5</v>
      </c>
      <c r="E44" s="17"/>
      <c r="F44" s="18">
        <v>1</v>
      </c>
      <c r="G44" s="15">
        <f>IF((E44&gt;=5),(5*F44),(E44*F44))</f>
        <v>0</v>
      </c>
      <c r="H44" s="41"/>
    </row>
    <row r="45" spans="1:8" ht="16.5" thickBot="1" thickTop="1">
      <c r="A45" s="41"/>
      <c r="B45" s="134" t="s">
        <v>29</v>
      </c>
      <c r="C45" s="86"/>
      <c r="D45" s="86"/>
      <c r="E45" s="86"/>
      <c r="F45" s="135"/>
      <c r="G45" s="44">
        <f>SUM(G18:G44)</f>
        <v>0</v>
      </c>
      <c r="H45" s="41"/>
    </row>
    <row r="46" spans="1:8" ht="16.5" thickBot="1" thickTop="1">
      <c r="A46" s="41"/>
      <c r="B46" s="134" t="s">
        <v>76</v>
      </c>
      <c r="C46" s="86"/>
      <c r="D46" s="86"/>
      <c r="E46" s="86"/>
      <c r="F46" s="135"/>
      <c r="G46" s="44">
        <f>G45*0.5</f>
        <v>0</v>
      </c>
      <c r="H46" s="41"/>
    </row>
    <row r="47" spans="1:8" ht="16.5" thickBot="1" thickTop="1">
      <c r="A47" s="41"/>
      <c r="B47" s="136"/>
      <c r="C47" s="137"/>
      <c r="D47" s="137"/>
      <c r="E47" s="137"/>
      <c r="F47" s="137"/>
      <c r="G47" s="137"/>
      <c r="H47" s="41"/>
    </row>
    <row r="48" spans="1:8" ht="15" thickBot="1">
      <c r="A48" s="41"/>
      <c r="B48" s="91" t="s">
        <v>30</v>
      </c>
      <c r="C48" s="92"/>
      <c r="D48" s="92"/>
      <c r="E48" s="92"/>
      <c r="F48" s="92"/>
      <c r="G48" s="93"/>
      <c r="H48" s="41"/>
    </row>
    <row r="49" spans="1:8" ht="15">
      <c r="A49" s="41"/>
      <c r="B49" s="60">
        <v>11</v>
      </c>
      <c r="C49" s="94" t="s">
        <v>31</v>
      </c>
      <c r="D49" s="95"/>
      <c r="E49" s="95"/>
      <c r="F49" s="95"/>
      <c r="G49" s="96"/>
      <c r="H49" s="41"/>
    </row>
    <row r="50" spans="1:8" ht="14.25">
      <c r="A50" s="41"/>
      <c r="B50" s="26"/>
      <c r="C50" s="28" t="s">
        <v>42</v>
      </c>
      <c r="D50" s="9">
        <v>10</v>
      </c>
      <c r="E50" s="74"/>
      <c r="F50" s="10">
        <v>2</v>
      </c>
      <c r="G50" s="13">
        <f>IF((E50&gt;=10),(10*F50),(E50*F50))</f>
        <v>0</v>
      </c>
      <c r="H50" s="41"/>
    </row>
    <row r="51" spans="1:8" ht="22.5">
      <c r="A51" s="41"/>
      <c r="B51" s="26"/>
      <c r="C51" s="29" t="s">
        <v>56</v>
      </c>
      <c r="D51" s="9"/>
      <c r="E51" s="7"/>
      <c r="F51" s="10">
        <v>4</v>
      </c>
      <c r="G51" s="13">
        <f>E51*F51</f>
        <v>0</v>
      </c>
      <c r="H51" s="41"/>
    </row>
    <row r="52" spans="1:8" ht="22.5">
      <c r="A52" s="41"/>
      <c r="B52" s="26"/>
      <c r="C52" s="29" t="s">
        <v>9</v>
      </c>
      <c r="D52" s="9"/>
      <c r="E52" s="7"/>
      <c r="F52" s="10">
        <v>4</v>
      </c>
      <c r="G52" s="13">
        <f>E52*F52</f>
        <v>0</v>
      </c>
      <c r="H52" s="41"/>
    </row>
    <row r="53" spans="1:8" ht="14.25">
      <c r="A53" s="41"/>
      <c r="B53" s="26"/>
      <c r="C53" s="28" t="s">
        <v>10</v>
      </c>
      <c r="D53" s="9"/>
      <c r="E53" s="7"/>
      <c r="F53" s="10">
        <v>9</v>
      </c>
      <c r="G53" s="13">
        <f>E53*F53</f>
        <v>0</v>
      </c>
      <c r="H53" s="41"/>
    </row>
    <row r="54" spans="1:8" ht="14.25">
      <c r="A54" s="41"/>
      <c r="B54" s="26"/>
      <c r="C54" s="28" t="s">
        <v>11</v>
      </c>
      <c r="D54" s="9"/>
      <c r="E54" s="7"/>
      <c r="F54" s="10">
        <v>6</v>
      </c>
      <c r="G54" s="13">
        <f>E54*F54</f>
        <v>0</v>
      </c>
      <c r="H54" s="41"/>
    </row>
    <row r="55" spans="1:8" ht="14.25">
      <c r="A55" s="41"/>
      <c r="B55" s="26"/>
      <c r="C55" s="28" t="s">
        <v>75</v>
      </c>
      <c r="D55" s="9">
        <v>5</v>
      </c>
      <c r="E55" s="7"/>
      <c r="F55" s="10">
        <v>2.5</v>
      </c>
      <c r="G55" s="13">
        <f>IF((E55&gt;=5),(5*F55),(E55*F55))</f>
        <v>0</v>
      </c>
      <c r="H55" s="41"/>
    </row>
    <row r="56" spans="1:8" ht="15">
      <c r="A56" s="41"/>
      <c r="B56" s="54">
        <v>12</v>
      </c>
      <c r="C56" s="84" t="s">
        <v>12</v>
      </c>
      <c r="D56" s="97"/>
      <c r="E56" s="97"/>
      <c r="F56" s="97"/>
      <c r="G56" s="98"/>
      <c r="H56" s="41"/>
    </row>
    <row r="57" spans="1:8" ht="14.25">
      <c r="A57" s="41"/>
      <c r="B57" s="26"/>
      <c r="C57" s="28" t="s">
        <v>72</v>
      </c>
      <c r="D57" s="9">
        <v>3</v>
      </c>
      <c r="E57" s="7"/>
      <c r="F57" s="10">
        <v>3</v>
      </c>
      <c r="G57" s="13">
        <f>IF((E57&gt;=3),(3*F57),(E57*F57))</f>
        <v>0</v>
      </c>
      <c r="H57" s="41"/>
    </row>
    <row r="58" spans="1:8" ht="14.25">
      <c r="A58" s="41"/>
      <c r="B58" s="26"/>
      <c r="C58" s="28" t="s">
        <v>73</v>
      </c>
      <c r="D58" s="9">
        <v>3</v>
      </c>
      <c r="E58" s="7"/>
      <c r="F58" s="10">
        <v>2</v>
      </c>
      <c r="G58" s="13">
        <f>IF((E58&gt;=3),(3*F58),(E58*F58))</f>
        <v>0</v>
      </c>
      <c r="H58" s="41"/>
    </row>
    <row r="59" spans="1:8" ht="15">
      <c r="A59" s="41"/>
      <c r="B59" s="54">
        <v>13</v>
      </c>
      <c r="C59" s="84" t="s">
        <v>57</v>
      </c>
      <c r="D59" s="97"/>
      <c r="E59" s="97"/>
      <c r="F59" s="97"/>
      <c r="G59" s="98"/>
      <c r="H59" s="41"/>
    </row>
    <row r="60" spans="1:8" ht="14.25">
      <c r="A60" s="41"/>
      <c r="B60" s="31"/>
      <c r="C60" s="28" t="s">
        <v>13</v>
      </c>
      <c r="D60" s="9"/>
      <c r="E60" s="7"/>
      <c r="F60" s="10">
        <v>2</v>
      </c>
      <c r="G60" s="13">
        <f>IF(((((E60+E61)+E62)+E63)&gt;9),IF((((E61+E62)+E63)&lt;9),((((9-E61)-E62)-E63)*F60),0),(E60*F60))</f>
        <v>0</v>
      </c>
      <c r="H60" s="41"/>
    </row>
    <row r="61" spans="1:8" ht="14.25">
      <c r="A61" s="41"/>
      <c r="B61" s="26"/>
      <c r="C61" s="28" t="s">
        <v>14</v>
      </c>
      <c r="D61" s="9"/>
      <c r="E61" s="7"/>
      <c r="F61" s="10">
        <v>3</v>
      </c>
      <c r="G61" s="13">
        <f>IF((((E61+E62)+E63)&gt;9),IF(((E62+E63)&lt;9),(((9-E62)-E63)*F61),0),(E61*F61))</f>
        <v>0</v>
      </c>
      <c r="H61" s="41"/>
    </row>
    <row r="62" spans="1:8" ht="14.25">
      <c r="A62" s="41"/>
      <c r="B62" s="26"/>
      <c r="C62" s="28" t="s">
        <v>15</v>
      </c>
      <c r="D62" s="9"/>
      <c r="E62" s="7"/>
      <c r="F62" s="10">
        <v>4</v>
      </c>
      <c r="G62" s="13">
        <f>IF(((E62+E63)&gt;9),IF((E63&lt;9),((9-E63)*F62),0),(E62*F62))</f>
        <v>0</v>
      </c>
      <c r="H62" s="41"/>
    </row>
    <row r="63" spans="1:8" ht="14.25">
      <c r="A63" s="41"/>
      <c r="B63" s="26"/>
      <c r="C63" s="28" t="s">
        <v>16</v>
      </c>
      <c r="D63" s="9"/>
      <c r="E63" s="7"/>
      <c r="F63" s="10">
        <v>5</v>
      </c>
      <c r="G63" s="13">
        <f>IF((E63&gt;9),(9*F63),(E63*F63))</f>
        <v>0</v>
      </c>
      <c r="H63" s="41"/>
    </row>
    <row r="64" spans="1:8" ht="15">
      <c r="A64" s="41"/>
      <c r="B64" s="54">
        <v>14</v>
      </c>
      <c r="C64" s="81" t="s">
        <v>58</v>
      </c>
      <c r="D64" s="82"/>
      <c r="E64" s="82"/>
      <c r="F64" s="82"/>
      <c r="G64" s="83"/>
      <c r="H64" s="41"/>
    </row>
    <row r="65" spans="1:8" ht="14.25">
      <c r="A65" s="41"/>
      <c r="B65" s="31"/>
      <c r="C65" s="28" t="s">
        <v>17</v>
      </c>
      <c r="D65" s="9"/>
      <c r="E65" s="7"/>
      <c r="F65" s="10">
        <v>2</v>
      </c>
      <c r="G65" s="13">
        <f>IF(((E65+E66)&gt;9),IF((E66&lt;9),((9-E66)*F65),0),(E65*F65))</f>
        <v>0</v>
      </c>
      <c r="H65" s="41"/>
    </row>
    <row r="66" spans="1:8" ht="14.25">
      <c r="A66" s="41"/>
      <c r="B66" s="26"/>
      <c r="C66" s="28" t="s">
        <v>18</v>
      </c>
      <c r="D66" s="9"/>
      <c r="E66" s="7"/>
      <c r="F66" s="10">
        <v>3</v>
      </c>
      <c r="G66" s="13">
        <f>IF((E66&gt;9),(9*F66),(E66*F66))</f>
        <v>0</v>
      </c>
      <c r="H66" s="41"/>
    </row>
    <row r="67" spans="1:8" ht="14.25">
      <c r="A67" s="41"/>
      <c r="B67" s="54">
        <v>15</v>
      </c>
      <c r="C67" s="28" t="s">
        <v>19</v>
      </c>
      <c r="D67" s="9">
        <v>1</v>
      </c>
      <c r="E67" s="7"/>
      <c r="F67" s="10">
        <v>10</v>
      </c>
      <c r="G67" s="13">
        <f>IF((E67&gt;=1),F67,(E67*F67))</f>
        <v>0</v>
      </c>
      <c r="H67" s="41"/>
    </row>
    <row r="68" spans="1:8" ht="22.5">
      <c r="A68" s="41"/>
      <c r="B68" s="54">
        <v>16</v>
      </c>
      <c r="C68" s="29" t="s">
        <v>74</v>
      </c>
      <c r="D68" s="9">
        <v>5</v>
      </c>
      <c r="E68" s="7"/>
      <c r="F68" s="10">
        <v>2</v>
      </c>
      <c r="G68" s="13">
        <f>IF((E68&gt;=5),(5*F68),(E68*F68))</f>
        <v>0</v>
      </c>
      <c r="H68" s="41"/>
    </row>
    <row r="69" spans="1:8" ht="27.75" customHeight="1">
      <c r="A69" s="41"/>
      <c r="B69" s="55">
        <v>17</v>
      </c>
      <c r="C69" s="99" t="s">
        <v>20</v>
      </c>
      <c r="D69" s="82"/>
      <c r="E69" s="82"/>
      <c r="F69" s="82"/>
      <c r="G69" s="83"/>
      <c r="H69" s="41"/>
    </row>
    <row r="70" spans="1:8" ht="14.25">
      <c r="A70" s="41"/>
      <c r="B70" s="31"/>
      <c r="C70" s="28" t="s">
        <v>82</v>
      </c>
      <c r="D70" s="9"/>
      <c r="E70" s="7"/>
      <c r="F70" s="10">
        <v>4</v>
      </c>
      <c r="G70" s="13">
        <f>E70*F70</f>
        <v>0</v>
      </c>
      <c r="H70" s="41"/>
    </row>
    <row r="71" spans="1:8" ht="14.25">
      <c r="A71" s="41"/>
      <c r="B71" s="26"/>
      <c r="C71" s="28" t="s">
        <v>85</v>
      </c>
      <c r="D71" s="9">
        <v>2</v>
      </c>
      <c r="E71" s="7"/>
      <c r="F71" s="10">
        <v>2</v>
      </c>
      <c r="G71" s="13">
        <f>IF((E71&gt;=2),2*F71,(E71*F71))</f>
        <v>0</v>
      </c>
      <c r="H71" s="41"/>
    </row>
    <row r="72" spans="1:8" ht="15">
      <c r="A72" s="41"/>
      <c r="B72" s="61">
        <v>18</v>
      </c>
      <c r="C72" s="84" t="s">
        <v>59</v>
      </c>
      <c r="D72" s="82"/>
      <c r="E72" s="82"/>
      <c r="F72" s="82"/>
      <c r="G72" s="83"/>
      <c r="H72" s="41"/>
    </row>
    <row r="73" spans="1:8" ht="14.25">
      <c r="A73" s="41"/>
      <c r="B73" s="32"/>
      <c r="C73" s="28" t="s">
        <v>83</v>
      </c>
      <c r="D73" s="9"/>
      <c r="E73" s="7"/>
      <c r="F73" s="10">
        <v>10</v>
      </c>
      <c r="G73" s="125">
        <f>IF(E73&gt;=1,10,IF(E74=0,0,5))</f>
        <v>0</v>
      </c>
      <c r="H73" s="41"/>
    </row>
    <row r="74" spans="1:8" ht="15" thickBot="1">
      <c r="A74" s="41"/>
      <c r="B74" s="32"/>
      <c r="C74" s="33" t="s">
        <v>84</v>
      </c>
      <c r="D74" s="16"/>
      <c r="E74" s="17"/>
      <c r="F74" s="18">
        <v>5</v>
      </c>
      <c r="G74" s="126"/>
      <c r="H74" s="41"/>
    </row>
    <row r="75" spans="1:8" ht="16.5" thickBot="1" thickTop="1">
      <c r="A75" s="41"/>
      <c r="B75" s="85" t="s">
        <v>32</v>
      </c>
      <c r="C75" s="86"/>
      <c r="D75" s="86"/>
      <c r="E75" s="86"/>
      <c r="F75" s="86"/>
      <c r="G75" s="70">
        <f>SUM(G50:G74)</f>
        <v>0</v>
      </c>
      <c r="H75" s="41"/>
    </row>
    <row r="76" spans="1:8" ht="16.5" thickBot="1" thickTop="1">
      <c r="A76" s="41"/>
      <c r="B76" s="87" t="s">
        <v>81</v>
      </c>
      <c r="C76" s="86"/>
      <c r="D76" s="86"/>
      <c r="E76" s="86"/>
      <c r="F76" s="86"/>
      <c r="G76" s="70">
        <f>G75*0.4</f>
        <v>0</v>
      </c>
      <c r="H76" s="41"/>
    </row>
    <row r="77" spans="1:8" ht="16.5" thickBot="1" thickTop="1">
      <c r="A77" s="41"/>
      <c r="B77" s="88"/>
      <c r="C77" s="89"/>
      <c r="D77" s="89"/>
      <c r="E77" s="89"/>
      <c r="F77" s="89"/>
      <c r="G77" s="90"/>
      <c r="H77" s="41"/>
    </row>
    <row r="78" spans="1:8" ht="15" thickBot="1">
      <c r="A78" s="41"/>
      <c r="B78" s="91" t="s">
        <v>33</v>
      </c>
      <c r="C78" s="92"/>
      <c r="D78" s="92"/>
      <c r="E78" s="92"/>
      <c r="F78" s="92"/>
      <c r="G78" s="93"/>
      <c r="H78" s="41"/>
    </row>
    <row r="79" spans="1:8" ht="22.5">
      <c r="A79" s="41"/>
      <c r="B79" s="62">
        <v>18</v>
      </c>
      <c r="C79" s="63" t="s">
        <v>60</v>
      </c>
      <c r="D79" s="11">
        <v>5</v>
      </c>
      <c r="E79" s="8"/>
      <c r="F79" s="12">
        <v>4</v>
      </c>
      <c r="G79" s="14">
        <f>IF((E79&gt;=5),(5*F79),(E79*F79))</f>
        <v>0</v>
      </c>
      <c r="H79" s="41"/>
    </row>
    <row r="80" spans="1:8" ht="14.25">
      <c r="A80" s="41"/>
      <c r="B80" s="55">
        <v>19</v>
      </c>
      <c r="C80" s="57" t="s">
        <v>61</v>
      </c>
      <c r="D80" s="9">
        <v>5</v>
      </c>
      <c r="E80" s="7"/>
      <c r="F80" s="10">
        <v>4</v>
      </c>
      <c r="G80" s="13">
        <f>IF((E80&gt;=5),(5*F80),(E80*F80))</f>
        <v>0</v>
      </c>
      <c r="H80" s="41"/>
    </row>
    <row r="81" spans="1:8" ht="15">
      <c r="A81" s="41"/>
      <c r="B81" s="54">
        <v>20</v>
      </c>
      <c r="C81" s="81" t="s">
        <v>21</v>
      </c>
      <c r="D81" s="82"/>
      <c r="E81" s="82"/>
      <c r="F81" s="82"/>
      <c r="G81" s="83"/>
      <c r="H81" s="41"/>
    </row>
    <row r="82" spans="1:8" ht="14.25">
      <c r="A82" s="41"/>
      <c r="B82" s="31"/>
      <c r="C82" s="28" t="s">
        <v>62</v>
      </c>
      <c r="D82" s="9">
        <v>5</v>
      </c>
      <c r="E82" s="7"/>
      <c r="F82" s="10">
        <v>3</v>
      </c>
      <c r="G82" s="13">
        <f>IF((E82&gt;=5),(5*F82),(E82*F82))</f>
        <v>0</v>
      </c>
      <c r="H82" s="41"/>
    </row>
    <row r="83" spans="1:8" ht="14.25">
      <c r="A83" s="41"/>
      <c r="B83" s="26"/>
      <c r="C83" s="28" t="s">
        <v>63</v>
      </c>
      <c r="D83" s="9">
        <v>5</v>
      </c>
      <c r="E83" s="7"/>
      <c r="F83" s="10">
        <v>2</v>
      </c>
      <c r="G83" s="13">
        <f>IF((E83&gt;=5),(5*F83),(E83*F83))</f>
        <v>0</v>
      </c>
      <c r="H83" s="41"/>
    </row>
    <row r="84" spans="1:8" ht="14.25">
      <c r="A84" s="41"/>
      <c r="B84" s="26"/>
      <c r="C84" s="28" t="s">
        <v>64</v>
      </c>
      <c r="D84" s="9">
        <v>5</v>
      </c>
      <c r="E84" s="7"/>
      <c r="F84" s="10">
        <v>1</v>
      </c>
      <c r="G84" s="13">
        <f>IF((E84&gt;=5),(5*F84),(E84*F84))</f>
        <v>0</v>
      </c>
      <c r="H84" s="41"/>
    </row>
    <row r="85" spans="1:8" ht="15">
      <c r="A85" s="41"/>
      <c r="B85" s="54">
        <v>21</v>
      </c>
      <c r="C85" s="81" t="s">
        <v>22</v>
      </c>
      <c r="D85" s="82"/>
      <c r="E85" s="82"/>
      <c r="F85" s="82"/>
      <c r="G85" s="83"/>
      <c r="H85" s="41"/>
    </row>
    <row r="86" spans="1:8" ht="14.25">
      <c r="A86" s="41"/>
      <c r="B86" s="26"/>
      <c r="C86" s="28" t="s">
        <v>65</v>
      </c>
      <c r="D86" s="9">
        <v>3</v>
      </c>
      <c r="E86" s="7"/>
      <c r="F86" s="10">
        <v>5</v>
      </c>
      <c r="G86" s="13">
        <f>IF((E86&gt;=3),(3*F86),(E86*F86))</f>
        <v>0</v>
      </c>
      <c r="H86" s="41"/>
    </row>
    <row r="87" spans="1:8" ht="14.25">
      <c r="A87" s="41"/>
      <c r="B87" s="26"/>
      <c r="C87" s="28" t="s">
        <v>66</v>
      </c>
      <c r="D87" s="9">
        <v>3</v>
      </c>
      <c r="E87" s="7"/>
      <c r="F87" s="10">
        <v>4</v>
      </c>
      <c r="G87" s="13">
        <f>IF((E87&gt;=3),(3*F87),(E87*F87))</f>
        <v>0</v>
      </c>
      <c r="H87" s="41"/>
    </row>
    <row r="88" spans="1:8" ht="14.25">
      <c r="A88" s="41"/>
      <c r="B88" s="26"/>
      <c r="C88" s="28" t="s">
        <v>67</v>
      </c>
      <c r="D88" s="9">
        <v>3</v>
      </c>
      <c r="E88" s="7"/>
      <c r="F88" s="10">
        <v>3</v>
      </c>
      <c r="G88" s="13">
        <f>IF((E88&gt;=3),(3*F88),(E88*F88))</f>
        <v>0</v>
      </c>
      <c r="H88" s="41"/>
    </row>
    <row r="89" spans="1:8" ht="14.25">
      <c r="A89" s="41"/>
      <c r="B89" s="55">
        <v>22</v>
      </c>
      <c r="C89" s="57" t="s">
        <v>68</v>
      </c>
      <c r="D89" s="9">
        <v>5</v>
      </c>
      <c r="E89" s="7"/>
      <c r="F89" s="10">
        <v>1</v>
      </c>
      <c r="G89" s="13">
        <f>IF((E89&gt;=5),(5*F89),(E89*F89))</f>
        <v>0</v>
      </c>
      <c r="H89" s="41"/>
    </row>
    <row r="90" spans="1:8" ht="15" thickBot="1">
      <c r="A90" s="41"/>
      <c r="B90" s="64">
        <v>23</v>
      </c>
      <c r="C90" s="65" t="s">
        <v>38</v>
      </c>
      <c r="D90" s="16"/>
      <c r="E90" s="17"/>
      <c r="F90" s="18">
        <v>5</v>
      </c>
      <c r="G90" s="15">
        <f>E90*F90</f>
        <v>0</v>
      </c>
      <c r="H90" s="41"/>
    </row>
    <row r="91" spans="1:8" ht="16.5" thickBot="1" thickTop="1">
      <c r="A91" s="41"/>
      <c r="B91" s="75" t="s">
        <v>34</v>
      </c>
      <c r="C91" s="76"/>
      <c r="D91" s="76"/>
      <c r="E91" s="76"/>
      <c r="F91" s="76"/>
      <c r="G91" s="71">
        <f>SUM(G79:G90)</f>
        <v>0</v>
      </c>
      <c r="H91" s="41"/>
    </row>
    <row r="92" spans="1:8" ht="16.5" thickBot="1" thickTop="1">
      <c r="A92" s="41"/>
      <c r="B92" s="75" t="s">
        <v>35</v>
      </c>
      <c r="C92" s="76"/>
      <c r="D92" s="76"/>
      <c r="E92" s="76"/>
      <c r="F92" s="76"/>
      <c r="G92" s="71">
        <f>G91*0.1</f>
        <v>0</v>
      </c>
      <c r="H92" s="41"/>
    </row>
    <row r="93" spans="1:8" ht="16.5" thickBot="1" thickTop="1">
      <c r="A93" s="41"/>
      <c r="B93" s="75" t="s">
        <v>36</v>
      </c>
      <c r="C93" s="76"/>
      <c r="D93" s="76"/>
      <c r="E93" s="76"/>
      <c r="F93" s="76"/>
      <c r="G93" s="72">
        <f>(G46+G76)+G92</f>
        <v>0</v>
      </c>
      <c r="H93" s="41"/>
    </row>
    <row r="94" spans="1:8" ht="15.75" thickTop="1">
      <c r="A94" s="42"/>
      <c r="B94" s="38"/>
      <c r="C94" s="38"/>
      <c r="D94" s="38"/>
      <c r="E94" s="38"/>
      <c r="F94" s="38"/>
      <c r="G94" s="38"/>
      <c r="H94" s="43"/>
    </row>
    <row r="95" spans="1:8" ht="15">
      <c r="A95" s="42"/>
      <c r="B95" s="39"/>
      <c r="C95" s="39"/>
      <c r="D95" s="39"/>
      <c r="E95" s="39"/>
      <c r="F95" s="39"/>
      <c r="G95" s="39"/>
      <c r="H95" s="43"/>
    </row>
    <row r="96" spans="1:8" ht="15">
      <c r="A96" s="42"/>
      <c r="B96" s="127" t="s">
        <v>69</v>
      </c>
      <c r="C96" s="128"/>
      <c r="D96" s="128"/>
      <c r="E96" s="128"/>
      <c r="F96" s="128"/>
      <c r="G96" s="129"/>
      <c r="H96" s="43"/>
    </row>
    <row r="97" spans="1:8" ht="15">
      <c r="A97" s="42"/>
      <c r="B97" s="39"/>
      <c r="C97" s="39"/>
      <c r="D97" s="39"/>
      <c r="E97" s="39"/>
      <c r="F97" s="39"/>
      <c r="G97" s="39"/>
      <c r="H97" s="43"/>
    </row>
    <row r="98" spans="1:8" ht="25.5" customHeight="1" thickBot="1">
      <c r="A98" s="41"/>
      <c r="B98" s="103" t="s">
        <v>37</v>
      </c>
      <c r="C98" s="104"/>
      <c r="D98" s="104"/>
      <c r="E98" s="104"/>
      <c r="F98" s="104"/>
      <c r="G98" s="105"/>
      <c r="H98" s="41"/>
    </row>
    <row r="99" spans="1:8" ht="15" thickBot="1">
      <c r="A99" s="41"/>
      <c r="B99" s="19"/>
      <c r="C99" s="20"/>
      <c r="D99" s="67"/>
      <c r="E99" s="67"/>
      <c r="F99" s="68"/>
      <c r="G99" s="67"/>
      <c r="H99" s="41"/>
    </row>
    <row r="100" spans="1:8" ht="21.75" customHeight="1" thickBot="1">
      <c r="A100" s="41"/>
      <c r="B100" s="100" t="s">
        <v>90</v>
      </c>
      <c r="C100" s="101"/>
      <c r="D100" s="101"/>
      <c r="E100" s="101"/>
      <c r="F100" s="101"/>
      <c r="G100" s="102"/>
      <c r="H100" s="41"/>
    </row>
    <row r="101" spans="3:7" ht="14.25">
      <c r="C101" s="66"/>
      <c r="D101" s="5"/>
      <c r="E101" s="5"/>
      <c r="F101" s="6"/>
      <c r="G101" s="5"/>
    </row>
    <row r="102" spans="4:7" ht="14.25">
      <c r="D102" s="5"/>
      <c r="E102" s="5"/>
      <c r="F102" s="6"/>
      <c r="G102" s="5"/>
    </row>
    <row r="103" spans="4:7" ht="14.25">
      <c r="D103" s="5"/>
      <c r="E103" s="5"/>
      <c r="F103" s="6"/>
      <c r="G103" s="5"/>
    </row>
    <row r="104" spans="4:7" ht="14.25">
      <c r="D104" s="5"/>
      <c r="E104" s="5"/>
      <c r="F104" s="6"/>
      <c r="G104" s="5"/>
    </row>
    <row r="105" spans="4:7" ht="14.25">
      <c r="D105" s="5"/>
      <c r="E105" s="5"/>
      <c r="F105" s="6"/>
      <c r="G105" s="5"/>
    </row>
    <row r="106" spans="4:7" ht="14.25">
      <c r="D106" s="5"/>
      <c r="E106" s="5"/>
      <c r="F106" s="6"/>
      <c r="G106" s="5"/>
    </row>
    <row r="107" spans="4:7" ht="14.25">
      <c r="D107" s="5"/>
      <c r="E107" s="5"/>
      <c r="F107" s="6"/>
      <c r="G107" s="5"/>
    </row>
    <row r="108" spans="4:7" ht="14.25">
      <c r="D108" s="5"/>
      <c r="E108" s="5"/>
      <c r="F108" s="6"/>
      <c r="G108" s="5"/>
    </row>
    <row r="109" spans="4:7" ht="14.25">
      <c r="D109" s="5"/>
      <c r="E109" s="5"/>
      <c r="F109" s="6"/>
      <c r="G109" s="5"/>
    </row>
    <row r="110" spans="4:7" ht="14.25">
      <c r="D110" s="5"/>
      <c r="E110" s="5"/>
      <c r="F110" s="6"/>
      <c r="G110" s="5"/>
    </row>
    <row r="111" spans="4:7" ht="14.25">
      <c r="D111" s="5"/>
      <c r="E111" s="5"/>
      <c r="F111" s="6"/>
      <c r="G111" s="5"/>
    </row>
    <row r="112" spans="4:7" ht="14.25">
      <c r="D112" s="5"/>
      <c r="E112" s="5"/>
      <c r="F112" s="6"/>
      <c r="G112" s="5"/>
    </row>
    <row r="113" spans="4:7" ht="14.25">
      <c r="D113" s="5"/>
      <c r="E113" s="5"/>
      <c r="F113" s="6"/>
      <c r="G113" s="5"/>
    </row>
    <row r="114" spans="4:7" ht="14.25">
      <c r="D114" s="5"/>
      <c r="E114" s="5"/>
      <c r="F114" s="6"/>
      <c r="G114" s="5"/>
    </row>
    <row r="115" spans="4:7" ht="14.25">
      <c r="D115" s="5"/>
      <c r="E115" s="5"/>
      <c r="F115" s="6"/>
      <c r="G115" s="5"/>
    </row>
    <row r="116" spans="4:7" ht="14.25">
      <c r="D116" s="5"/>
      <c r="E116" s="5"/>
      <c r="F116" s="6"/>
      <c r="G116" s="5"/>
    </row>
  </sheetData>
  <sheetProtection password="DE64" sheet="1" selectLockedCells="1"/>
  <mergeCells count="36">
    <mergeCell ref="B96:G96"/>
    <mergeCell ref="B4:G4"/>
    <mergeCell ref="B10:G10"/>
    <mergeCell ref="B8:G8"/>
    <mergeCell ref="B6:G6"/>
    <mergeCell ref="C38:G38"/>
    <mergeCell ref="B46:F46"/>
    <mergeCell ref="B45:F45"/>
    <mergeCell ref="B48:G48"/>
    <mergeCell ref="B47:G47"/>
    <mergeCell ref="B100:G100"/>
    <mergeCell ref="B98:G98"/>
    <mergeCell ref="C17:G17"/>
    <mergeCell ref="B2:G2"/>
    <mergeCell ref="B12:G12"/>
    <mergeCell ref="B15:G15"/>
    <mergeCell ref="B13:G13"/>
    <mergeCell ref="B16:C16"/>
    <mergeCell ref="C30:G30"/>
    <mergeCell ref="G73:G74"/>
    <mergeCell ref="C81:G81"/>
    <mergeCell ref="C49:G49"/>
    <mergeCell ref="C56:G56"/>
    <mergeCell ref="C59:G59"/>
    <mergeCell ref="C64:G64"/>
    <mergeCell ref="C69:G69"/>
    <mergeCell ref="B92:F92"/>
    <mergeCell ref="B93:F93"/>
    <mergeCell ref="B14:G14"/>
    <mergeCell ref="C85:G85"/>
    <mergeCell ref="B91:F91"/>
    <mergeCell ref="C72:G72"/>
    <mergeCell ref="B75:F75"/>
    <mergeCell ref="B76:F76"/>
    <mergeCell ref="B77:G77"/>
    <mergeCell ref="B78:G78"/>
  </mergeCells>
  <hyperlinks>
    <hyperlink ref="C17:G17" r:id="rId1" display="Artigos publicados ou aceitos, em periódicos científicos, conforme classificação no WEBQUALIS (http://qualis.capes.gov.br/webqualis/principal.seam)"/>
  </hyperlink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Carvalho</dc:creator>
  <cp:keywords/>
  <dc:description/>
  <cp:lastModifiedBy>4726</cp:lastModifiedBy>
  <cp:lastPrinted>2015-03-27T12:15:20Z</cp:lastPrinted>
  <dcterms:created xsi:type="dcterms:W3CDTF">2011-03-24T19:57:06Z</dcterms:created>
  <dcterms:modified xsi:type="dcterms:W3CDTF">2016-02-17T12:52:12Z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